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0" i="6" l="1"/>
  <c r="R30" i="6"/>
  <c r="R29" i="6"/>
  <c r="R28" i="6"/>
  <c r="Q30" i="6"/>
  <c r="T30" i="6"/>
  <c r="P30" i="6"/>
  <c r="N28" i="6"/>
  <c r="N29" i="6"/>
  <c r="L30" i="6"/>
  <c r="N30" i="6" s="1"/>
  <c r="M30" i="6"/>
  <c r="B10" i="12" l="1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3" i="13" s="1"/>
  <c r="A3" i="14" s="1"/>
  <c r="A3" i="15" s="1"/>
  <c r="A3" i="16" s="1"/>
  <c r="A3" i="17" s="1"/>
  <c r="A3" i="18" s="1"/>
  <c r="A3" i="19" s="1"/>
  <c r="A3" i="20" s="1"/>
  <c r="A3" i="21" s="1"/>
  <c r="A3" i="22" s="1"/>
  <c r="A2" i="12"/>
  <c r="A2" i="13"/>
  <c r="A2" i="14"/>
  <c r="A2" i="15" s="1"/>
  <c r="A2" i="16" s="1"/>
  <c r="A2" i="17" s="1"/>
  <c r="A2" i="18" s="1"/>
  <c r="A2" i="19" s="1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3" i="17"/>
  <c r="J59" i="6"/>
  <c r="J26" i="6"/>
  <c r="J22" i="6"/>
  <c r="E22" i="6"/>
  <c r="J16" i="6"/>
  <c r="E16" i="6"/>
  <c r="E59" i="6"/>
  <c r="J65" i="12" l="1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5" s="1"/>
  <c r="B11" i="16" s="1"/>
  <c r="B11" i="17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<sst xmlns="http://schemas.openxmlformats.org/spreadsheetml/2006/main" count="400" uniqueCount="47">
  <si>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</si>
  <si>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</si>
  <si>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</si>
  <si>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</si>
  <si>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</si>
  <si>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</si>
  <si>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</si>
  <si>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</si>
  <si>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</si>
  <si>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</si>
  <si>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</si>
  <si>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</si>
  <si>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</si>
  <si>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</si>
  <si>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</si>
  <si>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</si>
  <si>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</si>
  <si>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</si>
  <si>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</si>
  <si>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</si>
  <si>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</si>
  <si>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</si>
  <si>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</si>
  <si>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</si>
  <si>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</si>
  <si>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</si>
  <si>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</si>
  <si>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</si>
  <si>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</si>
  <si>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</si>
  <si>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</si>
  <si>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</si>
  <si>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</si>
  <si>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</si>
  <si>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</si>
  <si>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</si>
  <si>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</si>
  <si>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</si>
  <si>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</si>
  <si>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</si>
  <si>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</si>
  <si>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</si>
  <si>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</si>
  <si>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</si>
  <si>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FISM</t>
  </si>
  <si>
    <t>BBVA</t>
  </si>
  <si>
    <t>0126309283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</si>
</sst>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  <col min="14" max="14" width="12.85546875" bestFit="1" customWidth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40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39</v>
      </c>
      <c r="H6" s="38" t="s">
        <v>26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990643.1</v>
      </c>
      <c r="F14" s="2"/>
      <c r="G14" s="16" t="s">
        <v>11</v>
      </c>
      <c r="H14" s="16"/>
      <c r="I14" s="19"/>
      <c r="J14" s="18">
        <v>990643.1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22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22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22" ht="25.5" customHeight="1" x14ac:dyDescent="0.2">
      <c r="A19" s="2"/>
      <c r="B19" s="2"/>
      <c r="C19" s="2"/>
      <c r="D19" s="2"/>
      <c r="E19" s="21"/>
      <c r="F19" s="2"/>
      <c r="J19" s="21"/>
    </row>
    <row r="20" spans="1:22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22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22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22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22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22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22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22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22" x14ac:dyDescent="0.2">
      <c r="A28" s="2"/>
      <c r="B28" s="2"/>
      <c r="C28" s="2"/>
      <c r="D28" s="2"/>
      <c r="E28" s="21"/>
      <c r="F28" s="2"/>
      <c r="G28" s="2"/>
      <c r="H28" s="2"/>
      <c r="I28" s="2"/>
      <c r="L28">
        <v>2137.52</v>
      </c>
      <c r="M28">
        <v>955.68</v>
      </c>
      <c r="N28" s="20">
        <f>+L28+M28</f>
        <v>3093.2</v>
      </c>
      <c r="P28">
        <v>346415.25</v>
      </c>
      <c r="Q28">
        <v>138935.19</v>
      </c>
      <c r="R28">
        <f>+P28+Q28</f>
        <v>485350.44</v>
      </c>
      <c r="T28">
        <v>69269.399999999994</v>
      </c>
      <c r="V28">
        <v>348337.5</v>
      </c>
    </row>
    <row r="29" spans="1:22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>
        <v>447867.43</v>
      </c>
      <c r="M29" s="26">
        <v>200239.62</v>
      </c>
      <c r="N29" s="20">
        <f>+L29+M29</f>
        <v>648107.05000000005</v>
      </c>
      <c r="P29">
        <v>1653.33</v>
      </c>
      <c r="Q29">
        <v>663.09</v>
      </c>
      <c r="R29">
        <f t="shared" ref="R29:R30" si="0">+P29+Q29</f>
        <v>2316.42</v>
      </c>
      <c r="T29">
        <v>330.6</v>
      </c>
      <c r="V29">
        <v>1662.5</v>
      </c>
    </row>
    <row r="30" spans="1:22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>
        <f>+L28+L29</f>
        <v>450004.95</v>
      </c>
      <c r="M30" s="26">
        <f>+M28+M29</f>
        <v>201195.3</v>
      </c>
      <c r="N30" s="20">
        <f>+L30+M30</f>
        <v>651200.25</v>
      </c>
      <c r="P30">
        <f>+P28+P29</f>
        <v>348068.58</v>
      </c>
      <c r="Q30">
        <f>+Q28+Q29</f>
        <v>139598.28</v>
      </c>
      <c r="R30">
        <f t="shared" si="0"/>
        <v>487666.86</v>
      </c>
      <c r="T30">
        <f>+T28+T29</f>
        <v>69600</v>
      </c>
      <c r="V30">
        <f>+V28+V29</f>
        <v>350000</v>
      </c>
    </row>
    <row r="31" spans="1:22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  <c r="N31" s="1"/>
    </row>
    <row r="32" spans="1:22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  <c r="N32" s="1"/>
    </row>
    <row r="33" spans="1:14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  <c r="N33" s="1"/>
    </row>
    <row r="34" spans="1:14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  <c r="N34" s="1"/>
    </row>
    <row r="35" spans="1:14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4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4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4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4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4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4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4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4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4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4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4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4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4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22</v>
      </c>
      <c r="B59" s="56"/>
      <c r="C59" s="56"/>
      <c r="D59" s="17"/>
      <c r="E59" s="18">
        <f>SUM(E14+E16-E22)</f>
        <v>990643.1</v>
      </c>
      <c r="F59" s="2"/>
      <c r="G59" s="2"/>
      <c r="H59" s="2"/>
      <c r="I59" s="30"/>
      <c r="J59" s="18">
        <f>J14+J16-J22-J26</f>
        <v>990643.1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23</v>
      </c>
      <c r="B63" s="63"/>
      <c r="C63" s="63"/>
      <c r="D63" s="52"/>
      <c r="E63" s="63" t="s">
        <v>41</v>
      </c>
      <c r="F63" s="63"/>
      <c r="G63" s="63"/>
      <c r="H63" s="53"/>
      <c r="I63" s="63" t="s">
        <v>42</v>
      </c>
      <c r="J63" s="63"/>
      <c r="K63" s="2"/>
      <c r="L63" s="2"/>
      <c r="M63" s="36"/>
      <c r="N63" s="2"/>
      <c r="O63" s="2"/>
    </row>
    <row r="64" spans="1:15" x14ac:dyDescent="0.2">
      <c r="A64" s="64" t="s">
        <v>24</v>
      </c>
      <c r="B64" s="64"/>
      <c r="C64" s="64"/>
      <c r="D64" s="54"/>
      <c r="E64" s="64" t="s">
        <v>25</v>
      </c>
      <c r="F64" s="64"/>
      <c r="G64" s="64"/>
      <c r="H64" s="53"/>
      <c r="I64" s="64" t="s">
        <v>43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27</v>
      </c>
      <c r="H6" s="38" t="s">
        <v>26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FISM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985581.9</v>
      </c>
      <c r="F14" s="2"/>
      <c r="G14" s="16" t="s">
        <v>11</v>
      </c>
      <c r="H14" s="16"/>
      <c r="I14" s="19"/>
      <c r="J14" s="42">
        <v>985581.9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985581.9</v>
      </c>
      <c r="F57" s="2"/>
      <c r="G57" s="2"/>
      <c r="H57" s="2"/>
      <c r="I57" s="30"/>
      <c r="J57" s="18">
        <f>J14+J16-J22-J26</f>
        <v>985581.9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28</v>
      </c>
      <c r="B6" s="61"/>
      <c r="C6" s="61"/>
      <c r="D6" s="61"/>
      <c r="E6" s="61"/>
      <c r="F6" s="61"/>
      <c r="G6" s="38" t="s">
        <v>30</v>
      </c>
      <c r="H6" s="38" t="s">
        <v>26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FISM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0126309283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14592.64</v>
      </c>
      <c r="F14" s="2"/>
      <c r="G14" s="16" t="s">
        <v>11</v>
      </c>
      <c r="H14" s="16"/>
      <c r="I14" s="19"/>
      <c r="J14" s="20">
        <v>14592.64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9" t="s">
        <v>20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22</v>
      </c>
      <c r="B85" s="56"/>
      <c r="C85" s="56"/>
      <c r="D85" s="17"/>
      <c r="E85" s="18">
        <f>SUM(E14+E16-E22)</f>
        <v>14592.64</v>
      </c>
      <c r="F85" s="2"/>
      <c r="G85" s="2"/>
      <c r="H85" s="2"/>
      <c r="I85" s="30"/>
      <c r="J85" s="18">
        <f>J14+J16-J22-J26</f>
        <v>14592.64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23</v>
      </c>
      <c r="B89" s="65"/>
      <c r="C89" s="65"/>
      <c r="D89" s="34"/>
      <c r="E89" s="65" t="s">
        <v>41</v>
      </c>
      <c r="F89" s="65"/>
      <c r="G89" s="65"/>
      <c r="H89" s="35"/>
      <c r="I89" s="65" t="s">
        <v>42</v>
      </c>
      <c r="J89" s="65"/>
      <c r="K89" s="2"/>
    </row>
    <row r="90" spans="1:13" x14ac:dyDescent="0.2">
      <c r="A90" s="66" t="s">
        <v>24</v>
      </c>
      <c r="B90" s="66"/>
      <c r="C90" s="66"/>
      <c r="D90" s="37"/>
      <c r="E90" s="66" t="s">
        <v>25</v>
      </c>
      <c r="F90" s="66"/>
      <c r="G90" s="66"/>
      <c r="H90" s="35"/>
      <c r="I90" s="66" t="s">
        <v>43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29</v>
      </c>
      <c r="H6" s="38" t="s">
        <v>26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FISM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38</v>
      </c>
      <c r="H6" s="38" t="s">
        <v>26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FISM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1390518.21</v>
      </c>
      <c r="F14" s="2"/>
      <c r="G14" s="16" t="s">
        <v>11</v>
      </c>
      <c r="H14" s="16"/>
      <c r="I14" s="19"/>
      <c r="J14" s="18">
        <v>1390518.21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1390518.21</v>
      </c>
      <c r="F63" s="2"/>
      <c r="G63" s="2"/>
      <c r="H63" s="2"/>
      <c r="I63" s="30"/>
      <c r="J63" s="18">
        <f>J14+J16-J22-J26</f>
        <v>1390518.21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25" sqref="E2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37</v>
      </c>
      <c r="H6" s="38" t="s">
        <v>26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FISM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E14" s="18">
        <v>1775059.44</v>
      </c>
      <c r="F14" s="2"/>
      <c r="G14" s="16" t="s">
        <v>11</v>
      </c>
      <c r="H14" s="16"/>
      <c r="I14" s="19"/>
      <c r="J14" s="18">
        <v>1775059.44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 t="e">
        <f>SUM(#REF!+E16-E22)</f>
        <v>#REF!</v>
      </c>
      <c r="F63" s="2"/>
      <c r="G63" s="2"/>
      <c r="H63" s="2"/>
      <c r="I63" s="30"/>
      <c r="J63" s="18">
        <f>J14+J16-J22-J26</f>
        <v>1775059.44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 t="e">
        <f>+J63-E63</f>
        <v>#REF!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36</v>
      </c>
      <c r="H6" s="38" t="s">
        <v>26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FISM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80236.460000000006</v>
      </c>
      <c r="F14" s="2"/>
      <c r="G14" s="16" t="s">
        <v>11</v>
      </c>
      <c r="H14" s="16"/>
      <c r="I14" s="19"/>
      <c r="J14" s="18">
        <v>80236.460000000006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80236.460000000006</v>
      </c>
      <c r="F63" s="2"/>
      <c r="G63" s="2"/>
      <c r="H63" s="2"/>
      <c r="I63" s="30"/>
      <c r="J63" s="18">
        <f>J14+J16-J22-J26</f>
        <v>80236.460000000006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F14" sqref="F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35</v>
      </c>
      <c r="H6" s="38" t="s">
        <v>26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FISM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F14" sqref="F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34</v>
      </c>
      <c r="H6" s="38" t="s">
        <v>26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FISM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D14" sqref="D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33</v>
      </c>
      <c r="H6" s="38" t="s">
        <v>26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FISM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32</v>
      </c>
      <c r="H6" s="38" t="s">
        <v>26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FISM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2063038.21</v>
      </c>
      <c r="F14" s="2"/>
      <c r="G14" s="16" t="s">
        <v>11</v>
      </c>
      <c r="H14" s="16"/>
      <c r="I14" s="19"/>
      <c r="J14" s="18">
        <v>2063037.21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2063038.21</v>
      </c>
      <c r="F63" s="2"/>
      <c r="G63" s="2"/>
      <c r="H63" s="2"/>
      <c r="I63" s="30"/>
      <c r="J63" s="18">
        <f>J14+J16-J22-J26</f>
        <v>2063037.21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-1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topLeftCell="A31" zoomScaleNormal="100" workbookViewId="0">
      <selection activeCell="E15" sqref="E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31</v>
      </c>
      <c r="H6" s="38" t="s">
        <v>26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FISM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0126309283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1491558.47</v>
      </c>
      <c r="F14" s="2"/>
      <c r="G14" s="16" t="s">
        <v>11</v>
      </c>
      <c r="H14" s="16"/>
      <c r="I14" s="19"/>
      <c r="J14" s="18">
        <v>1491558.47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1491558.47</v>
      </c>
      <c r="F57" s="2"/>
      <c r="G57" s="2"/>
      <c r="H57" s="2"/>
      <c r="I57" s="30"/>
      <c r="J57" s="18">
        <f>J14+J16-J22-J26</f>
        <v>1491558.47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2026-07-17T18:24:20Z</cp:lastPrinted>
  <dcterms:created xsi:type="dcterms:W3CDTF">2021-12-10T20:11:59Z</dcterms:created>
  <dcterms:modified xsi:type="dcterms:W3CDTF">2026-07-17T18:25:07Z</dcterms:modified>
</cp:coreProperties>
</file>